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1020" yWindow="420" windowWidth="22420" windowHeight="1730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I5" i="1"/>
  <c r="C7" i="1"/>
  <c r="C8" i="1"/>
  <c r="C9" i="1"/>
  <c r="I6" i="1"/>
  <c r="I16" i="1"/>
  <c r="I17" i="1"/>
  <c r="B22" i="1"/>
  <c r="B36" i="1"/>
  <c r="B23" i="1"/>
  <c r="B24" i="1"/>
  <c r="E9" i="1"/>
  <c r="D24" i="1"/>
  <c r="B37" i="1"/>
  <c r="I35" i="1"/>
  <c r="D8" i="1"/>
  <c r="C23" i="1"/>
  <c r="D9" i="1"/>
  <c r="C24" i="1"/>
  <c r="C37" i="1"/>
  <c r="I36" i="1"/>
  <c r="I42" i="1"/>
  <c r="I43" i="1"/>
  <c r="I23" i="1"/>
  <c r="I24" i="1"/>
  <c r="I31" i="1"/>
  <c r="I32" i="1"/>
  <c r="B48" i="1"/>
  <c r="K11" i="1"/>
  <c r="I37" i="1"/>
  <c r="C43" i="1"/>
  <c r="B43" i="1"/>
  <c r="B42" i="1"/>
  <c r="D31" i="1"/>
  <c r="I22" i="1"/>
  <c r="C31" i="1"/>
  <c r="I21" i="1"/>
  <c r="B31" i="1"/>
  <c r="B30" i="1"/>
  <c r="I8" i="1"/>
  <c r="I9" i="1"/>
  <c r="E17" i="1"/>
  <c r="I7" i="1"/>
  <c r="D17" i="1"/>
  <c r="C17" i="1"/>
  <c r="B17" i="1"/>
  <c r="B16" i="1"/>
  <c r="C30" i="1"/>
  <c r="B29" i="1"/>
  <c r="D16" i="1"/>
  <c r="C16" i="1"/>
  <c r="C15" i="1"/>
  <c r="B15" i="1"/>
  <c r="B14" i="1"/>
</calcChain>
</file>

<file path=xl/sharedStrings.xml><?xml version="1.0" encoding="utf-8"?>
<sst xmlns="http://schemas.openxmlformats.org/spreadsheetml/2006/main" count="136" uniqueCount="32">
  <si>
    <t>a</t>
  </si>
  <si>
    <t>b</t>
  </si>
  <si>
    <t>c</t>
  </si>
  <si>
    <t>d</t>
  </si>
  <si>
    <t>r</t>
  </si>
  <si>
    <t>ab</t>
  </si>
  <si>
    <t>d(a,u)</t>
  </si>
  <si>
    <t>d(b,u)</t>
  </si>
  <si>
    <t>d(a,k)</t>
  </si>
  <si>
    <t>d(b,k)</t>
  </si>
  <si>
    <t>d(c,k)</t>
  </si>
  <si>
    <t>d(d,k)</t>
  </si>
  <si>
    <t>d(ab,u)</t>
  </si>
  <si>
    <t>d(c,u)</t>
  </si>
  <si>
    <t>d(ab,k)</t>
  </si>
  <si>
    <t>abc</t>
  </si>
  <si>
    <t>M</t>
  </si>
  <si>
    <t>e</t>
  </si>
  <si>
    <t>d(e,k)</t>
  </si>
  <si>
    <t>A</t>
  </si>
  <si>
    <t>T</t>
  </si>
  <si>
    <t>C</t>
  </si>
  <si>
    <t>G</t>
  </si>
  <si>
    <t>d(d,u)</t>
  </si>
  <si>
    <t>d(e,u)</t>
  </si>
  <si>
    <t>de</t>
  </si>
  <si>
    <t>d(de,k)</t>
  </si>
  <si>
    <t>strom</t>
  </si>
  <si>
    <t>alignment</t>
  </si>
  <si>
    <t>Výpočet NJ stromu z alignmentu s pětii sekvencemi dlouhými 10bp pomocí nekorigovaných p-vzdáleností</t>
  </si>
  <si>
    <t>Modifikujte přímo alignment. Aby výpočet fungoval správně, potřebujete zadat sekvence tak, aby se jako první spojili sekvence a,b.</t>
  </si>
  <si>
    <t>nezakořeněný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</si>
</sst>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i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0" fontId="0" fillId="0" borderId="2" xfId="0" applyFill="1" applyBorder="1"/>
    <xf numFmtId="0" fontId="1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Fill="1" applyBorder="1"/>
    <xf numFmtId="0" fontId="0" fillId="0" borderId="0" xfId="0" applyAlignment="1">
      <alignment horizontal="right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</xdr:colOff>
      <xdr:row>12</xdr:row>
      <xdr:rowOff>25400</xdr:rowOff>
    </xdr:from>
    <xdr:to>
      <xdr:col>22</xdr:col>
      <xdr:colOff>368300</xdr:colOff>
      <xdr:row>22</xdr:row>
      <xdr:rowOff>101600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0" y="2032000"/>
          <a:ext cx="3314700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150" workbookViewId="0">
      <selection activeCell="L5" sqref="L5:U9"/>
    </sheetView>
  </sheetViews>
  <sheetFormatPr baseColWidth="10" defaultRowHeight="13" x14ac:dyDescent="0"/>
  <cols>
    <col min="1" max="1" width="3.7109375" bestFit="1" customWidth="1"/>
    <col min="2" max="2" width="5" bestFit="1" customWidth="1"/>
    <col min="3" max="4" width="4.7109375" bestFit="1" customWidth="1"/>
    <col min="5" max="5" width="4" bestFit="1" customWidth="1"/>
    <col min="6" max="6" width="3.42578125" customWidth="1"/>
    <col min="7" max="7" width="6.85546875" customWidth="1"/>
    <col min="8" max="8" width="7" bestFit="1" customWidth="1"/>
    <col min="9" max="9" width="5" customWidth="1"/>
    <col min="11" max="13" width="2" bestFit="1" customWidth="1"/>
    <col min="14" max="15" width="2.140625" bestFit="1" customWidth="1"/>
    <col min="16" max="16" width="2" bestFit="1" customWidth="1"/>
    <col min="17" max="17" width="2.140625" bestFit="1" customWidth="1"/>
    <col min="18" max="18" width="2" bestFit="1" customWidth="1"/>
    <col min="19" max="20" width="2.140625" bestFit="1" customWidth="1"/>
    <col min="21" max="21" width="2" bestFit="1" customWidth="1"/>
  </cols>
  <sheetData>
    <row r="1" spans="1:21">
      <c r="B1" t="s">
        <v>29</v>
      </c>
    </row>
    <row r="2" spans="1:21">
      <c r="C2" t="s">
        <v>30</v>
      </c>
    </row>
    <row r="4" spans="1:21">
      <c r="A4" s="3"/>
      <c r="B4" s="2" t="s">
        <v>0</v>
      </c>
      <c r="C4" s="2" t="s">
        <v>1</v>
      </c>
      <c r="D4" s="2" t="s">
        <v>2</v>
      </c>
      <c r="E4" s="2" t="s">
        <v>3</v>
      </c>
      <c r="F4" s="8" t="s">
        <v>17</v>
      </c>
      <c r="H4" t="s">
        <v>4</v>
      </c>
      <c r="I4">
        <v>5</v>
      </c>
    </row>
    <row r="5" spans="1:21" ht="14" thickBot="1">
      <c r="A5" s="4" t="s">
        <v>0</v>
      </c>
      <c r="B5">
        <v>0</v>
      </c>
      <c r="H5" t="s">
        <v>8</v>
      </c>
      <c r="I5">
        <f>B6+B7+B8+B9</f>
        <v>1.4</v>
      </c>
      <c r="J5" s="17" t="s">
        <v>28</v>
      </c>
      <c r="K5" t="s">
        <v>0</v>
      </c>
      <c r="L5" s="18" t="s">
        <v>19</v>
      </c>
      <c r="M5" s="18" t="s">
        <v>20</v>
      </c>
      <c r="N5" s="18" t="s">
        <v>21</v>
      </c>
      <c r="O5" s="18" t="s">
        <v>21</v>
      </c>
      <c r="P5" s="18" t="s">
        <v>19</v>
      </c>
      <c r="Q5" s="18" t="s">
        <v>22</v>
      </c>
      <c r="R5" s="18" t="s">
        <v>20</v>
      </c>
      <c r="S5" s="18" t="s">
        <v>21</v>
      </c>
      <c r="T5" s="18" t="s">
        <v>21</v>
      </c>
      <c r="U5" s="18" t="s">
        <v>19</v>
      </c>
    </row>
    <row r="6" spans="1:21" ht="14" thickBot="1">
      <c r="A6" s="5" t="s">
        <v>1</v>
      </c>
      <c r="B6" s="1">
        <f>SUM(IF(L5=L6,0,1),IF(M5=M6,0,1),IF(N5=N6,0,1),IF(O5=O6,0,1),IF(P5=P6,0,1),IF(Q5=Q6,0,1),IF(R5=R6,0,1),IF(S5=S6,0,1),IF(T5=T6,0,1),IF(U5=U6,0,1))/10</f>
        <v>0.1</v>
      </c>
      <c r="C6">
        <v>0</v>
      </c>
      <c r="H6" t="s">
        <v>9</v>
      </c>
      <c r="I6">
        <f>B6+C7+C8+C9</f>
        <v>1.5</v>
      </c>
      <c r="K6" t="s">
        <v>1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19</v>
      </c>
      <c r="Q6" s="18" t="s">
        <v>22</v>
      </c>
      <c r="R6" s="18" t="s">
        <v>20</v>
      </c>
      <c r="S6" s="18" t="s">
        <v>21</v>
      </c>
      <c r="T6" s="18" t="s">
        <v>21</v>
      </c>
      <c r="U6" s="18" t="s">
        <v>19</v>
      </c>
    </row>
    <row r="7" spans="1:21">
      <c r="A7" s="4" t="s">
        <v>2</v>
      </c>
      <c r="B7" s="5">
        <f>SUM(IF(L5=L7,0,1),IF(M5=M7,0,1),IF(N5=N7,0,1),IF(O5=O7,0,1),IF(P5=P7,0,1),IF(Q5=Q7,0,1),IF(R5=R7,0,1),IF(S5=S7,0,1),IF(T5=T7,0,1),IF(U5=U7,0,1))/10</f>
        <v>0.3</v>
      </c>
      <c r="C7">
        <f>SUM(IF(L6=L7,0,1),IF(M6=M7,0,1),IF(N6=N7,0,1),IF(O6=O7,0,1),IF(P6=P7,0,1),IF(Q6=Q7,0,1),IF(R6=R7,0,1),IF(S6=S7,0,1),IF(T6=T7,0,1),IF(U6=U7,0,1))/10</f>
        <v>0.4</v>
      </c>
      <c r="D7">
        <v>0</v>
      </c>
      <c r="H7" t="s">
        <v>10</v>
      </c>
      <c r="I7">
        <f>B7+C7+D8+D9</f>
        <v>1.3</v>
      </c>
      <c r="K7" t="s">
        <v>2</v>
      </c>
      <c r="L7" s="18" t="s">
        <v>20</v>
      </c>
      <c r="M7" s="18" t="s">
        <v>20</v>
      </c>
      <c r="N7" s="18" t="s">
        <v>21</v>
      </c>
      <c r="O7" s="18" t="s">
        <v>21</v>
      </c>
      <c r="P7" s="18" t="s">
        <v>22</v>
      </c>
      <c r="Q7" s="18" t="s">
        <v>21</v>
      </c>
      <c r="R7" s="18" t="s">
        <v>20</v>
      </c>
      <c r="S7" s="18" t="s">
        <v>21</v>
      </c>
      <c r="T7" s="18" t="s">
        <v>21</v>
      </c>
      <c r="U7" s="18" t="s">
        <v>19</v>
      </c>
    </row>
    <row r="8" spans="1:21">
      <c r="A8" s="4" t="s">
        <v>3</v>
      </c>
      <c r="B8">
        <f>SUM(IF(L5=L8,0,1),IF(M5=M8,0,1),IF(N5=N8,0,1),IF(O5=O8,0,1),IF(P5=P8,0,1),IF(Q5=Q8,0,1),IF(R5=R8,0,1),IF(S5=S8,0,1),IF(T5=T8,0,1),IF(U5=U8,0,1))/10</f>
        <v>0.6</v>
      </c>
      <c r="C8">
        <f>SUM(IF(L6=L8,0,1),IF(M6=M8,0,1),IF(N6=N8,0,1),IF(O6=O8,0,1),IF(P6=P8,0,1),IF(Q6=Q8,0,1),IF(R6=R8,0,1),IF(S6=S8,0,1),IF(T6=T8,0,1),IF(U6=U8,0,1))/10</f>
        <v>0.5</v>
      </c>
      <c r="D8" s="5">
        <f>SUM(IF(L7=L8,0,1),IF(M7=M8,0,1),IF(N7=N8,0,1),IF(O7=O8,0,1),IF(P7=P8,0,1),IF(Q7=Q8,0,1),IF(R7=R8,0,1),IF(S7=S8,0,1),IF(T7=T8,0,1),IF(U7=U8,0,1))/10</f>
        <v>0.3</v>
      </c>
      <c r="E8">
        <v>0</v>
      </c>
      <c r="H8" t="s">
        <v>11</v>
      </c>
      <c r="I8">
        <f>B8+C8+D8+E9</f>
        <v>1.6</v>
      </c>
      <c r="K8" t="s">
        <v>3</v>
      </c>
      <c r="L8" s="18" t="s">
        <v>20</v>
      </c>
      <c r="M8" s="18" t="s">
        <v>21</v>
      </c>
      <c r="N8" s="18" t="s">
        <v>21</v>
      </c>
      <c r="O8" s="18" t="s">
        <v>22</v>
      </c>
      <c r="P8" s="18" t="s">
        <v>22</v>
      </c>
      <c r="Q8" s="18" t="s">
        <v>21</v>
      </c>
      <c r="R8" s="18" t="s">
        <v>20</v>
      </c>
      <c r="S8" s="18" t="s">
        <v>19</v>
      </c>
      <c r="T8" s="18" t="s">
        <v>21</v>
      </c>
      <c r="U8" s="18" t="s">
        <v>19</v>
      </c>
    </row>
    <row r="9" spans="1:21">
      <c r="A9" s="7" t="s">
        <v>17</v>
      </c>
      <c r="B9">
        <f>SUM(IF(L5=L9,0,1),IF(M5=M9,0,1),IF(N5=N9,0,1),IF(O5=O9,0,1),IF(P5=P9,0,1),IF(Q5=Q9,0,1),IF(R5=R9,0,1),IF(S5=S9,0,1),IF(T5=T9,0,1),IF(U5=U9,0,1))/10</f>
        <v>0.4</v>
      </c>
      <c r="C9">
        <f>SUM(IF(L6=L9,0,1),IF(M6=M9,0,1),IF(N6=N9,0,1),IF(O6=O9,0,1),IF(P6=P9,0,1),IF(Q6=Q9,0,1),IF(R6=R9,0,1),IF(S6=S9,0,1),IF(T6=T9,0,1),IF(U6=U9,0,1))/10</f>
        <v>0.5</v>
      </c>
      <c r="D9" s="5">
        <f>SUM(IF(L7=L9,0,1),IF(M7=M9,0,1),IF(N7=N9,0,1),IF(O7=O9,0,1),IF(P7=P9,0,1),IF(Q7=Q9,0,1),IF(R7=R9,0,1),IF(S7=S9,0,1),IF(T7=T9,0,1),IF(U7=U9,0,1))/10</f>
        <v>0.3</v>
      </c>
      <c r="E9" s="6">
        <f>SUM(IF(L8=L9,0,1),IF(M8=M9,0,1),IF(N8=N9,0,1),IF(O8=O9,0,1),IF(P8=P9,0,1),IF(Q8=Q9,0,1),IF(R8=R9,0,1),IF(S8=S9,0,1),IF(T8=T9,0,1),IF(U8=U9,0,1))/10</f>
        <v>0.2</v>
      </c>
      <c r="F9" s="6">
        <v>0</v>
      </c>
      <c r="H9" t="s">
        <v>18</v>
      </c>
      <c r="I9">
        <f>B9+C9+D9+E9</f>
        <v>1.4</v>
      </c>
      <c r="K9" t="s">
        <v>17</v>
      </c>
      <c r="L9" s="18" t="s">
        <v>19</v>
      </c>
      <c r="M9" s="18" t="s">
        <v>21</v>
      </c>
      <c r="N9" s="18" t="s">
        <v>21</v>
      </c>
      <c r="O9" s="18" t="s">
        <v>21</v>
      </c>
      <c r="P9" s="18" t="s">
        <v>22</v>
      </c>
      <c r="Q9" s="18" t="s">
        <v>21</v>
      </c>
      <c r="R9" s="18" t="s">
        <v>20</v>
      </c>
      <c r="S9" s="18" t="s">
        <v>19</v>
      </c>
      <c r="T9" s="18" t="s">
        <v>21</v>
      </c>
      <c r="U9" s="18" t="s">
        <v>19</v>
      </c>
    </row>
    <row r="11" spans="1:21">
      <c r="A11" s="9" t="s">
        <v>16</v>
      </c>
      <c r="B11" s="9"/>
      <c r="C11" s="9"/>
      <c r="D11" s="9"/>
      <c r="E11" s="9"/>
      <c r="F11" s="9"/>
      <c r="J11" t="s">
        <v>31</v>
      </c>
      <c r="K11" t="str">
        <f>CONCATENATE("((a:",ROUND(I16,2),",b:",ROUND(I17,2),"):",ROUND(I42,2),",c:",ROUND(I43,2),",(d:",ROUND(I31,2),",e:",ROUND(I32,2),"):",ROUND(B48,2),");")</f>
        <v>((a:0.03,b:0.07):0.23,c:0.08,(d:0.13,e:0.08):0.13);</v>
      </c>
    </row>
    <row r="12" spans="1:21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2" t="s">
        <v>17</v>
      </c>
      <c r="J12" s="17" t="s">
        <v>27</v>
      </c>
    </row>
    <row r="13" spans="1:21" ht="14" thickBot="1">
      <c r="A13" s="13" t="s">
        <v>0</v>
      </c>
      <c r="B13" s="9">
        <v>0</v>
      </c>
      <c r="C13" s="9"/>
      <c r="D13" s="9"/>
      <c r="E13" s="9"/>
      <c r="F13" s="9"/>
    </row>
    <row r="14" spans="1:21" ht="14" thickBot="1">
      <c r="A14" s="14" t="s">
        <v>1</v>
      </c>
      <c r="B14" s="15">
        <f>(I4-2)*B6-I5-I6</f>
        <v>-2.5999999999999996</v>
      </c>
      <c r="C14" s="9">
        <v>0</v>
      </c>
      <c r="D14" s="9"/>
      <c r="E14" s="9"/>
      <c r="F14" s="9"/>
    </row>
    <row r="15" spans="1:21">
      <c r="A15" s="13" t="s">
        <v>2</v>
      </c>
      <c r="B15" s="9">
        <f>(I4-2)*B7-I5-I7</f>
        <v>-1.8</v>
      </c>
      <c r="C15" s="9">
        <f>(I4-2)*C7-I6-I7</f>
        <v>-1.5999999999999999</v>
      </c>
      <c r="D15" s="9">
        <v>0</v>
      </c>
      <c r="E15" s="9"/>
      <c r="F15" s="9"/>
    </row>
    <row r="16" spans="1:21">
      <c r="A16" s="13" t="s">
        <v>3</v>
      </c>
      <c r="B16" s="9">
        <f>(I4-2)*B8-I5-I8</f>
        <v>-1.2000000000000002</v>
      </c>
      <c r="C16" s="9">
        <f>(I4-2)*C8-I6-I8</f>
        <v>-1.6</v>
      </c>
      <c r="D16" s="14">
        <f>(I4-2)*D8-I7-I8</f>
        <v>-2</v>
      </c>
      <c r="E16" s="9">
        <v>0</v>
      </c>
      <c r="F16" s="9"/>
      <c r="H16" t="s">
        <v>6</v>
      </c>
      <c r="I16">
        <f>B6/2+(1/(2*(I4-2)))*(I5-I6)</f>
        <v>3.3333333333333326E-2</v>
      </c>
    </row>
    <row r="17" spans="1:9">
      <c r="A17" s="16" t="s">
        <v>17</v>
      </c>
      <c r="B17" s="9">
        <f>(I4-2)*B9-I5-I9</f>
        <v>-1.5999999999999996</v>
      </c>
      <c r="C17" s="9">
        <f>(I4-2)*C9-I6-I9</f>
        <v>-1.4</v>
      </c>
      <c r="D17" s="9">
        <f>(I4-2)*D9-I7-I9</f>
        <v>-1.8</v>
      </c>
      <c r="E17" s="14">
        <f>(I4-2)*E9-I8-I9</f>
        <v>-2.4</v>
      </c>
      <c r="F17" s="9">
        <v>0</v>
      </c>
      <c r="H17" t="s">
        <v>7</v>
      </c>
      <c r="I17">
        <f>B6-I16</f>
        <v>6.666666666666668E-2</v>
      </c>
    </row>
    <row r="20" spans="1:9">
      <c r="A20" s="3"/>
      <c r="B20" s="2" t="s">
        <v>5</v>
      </c>
      <c r="C20" s="2" t="s">
        <v>2</v>
      </c>
      <c r="D20" s="2" t="s">
        <v>3</v>
      </c>
      <c r="E20" s="8" t="s">
        <v>17</v>
      </c>
      <c r="H20" t="s">
        <v>4</v>
      </c>
      <c r="I20">
        <v>4</v>
      </c>
    </row>
    <row r="21" spans="1:9">
      <c r="A21" s="4" t="s">
        <v>5</v>
      </c>
      <c r="B21">
        <v>0</v>
      </c>
      <c r="H21" t="s">
        <v>14</v>
      </c>
      <c r="I21">
        <f>B22+B23+B24</f>
        <v>1.2000000000000002</v>
      </c>
    </row>
    <row r="22" spans="1:9">
      <c r="A22" s="4" t="s">
        <v>2</v>
      </c>
      <c r="B22">
        <f>(B7+C7-B6)/2</f>
        <v>0.3</v>
      </c>
      <c r="C22">
        <v>0</v>
      </c>
      <c r="H22" t="s">
        <v>10</v>
      </c>
      <c r="I22">
        <f>B22+C23+C24</f>
        <v>0.89999999999999991</v>
      </c>
    </row>
    <row r="23" spans="1:9">
      <c r="A23" s="4" t="s">
        <v>3</v>
      </c>
      <c r="B23">
        <f>(B8+C8-B6)/2</f>
        <v>0.5</v>
      </c>
      <c r="C23">
        <f>D8</f>
        <v>0.3</v>
      </c>
      <c r="D23">
        <v>0</v>
      </c>
      <c r="H23" t="s">
        <v>11</v>
      </c>
      <c r="I23">
        <f>B23+C23+D24</f>
        <v>1</v>
      </c>
    </row>
    <row r="24" spans="1:9">
      <c r="A24" s="7" t="s">
        <v>17</v>
      </c>
      <c r="B24">
        <f>(B9+C9-B6)/2</f>
        <v>0.4</v>
      </c>
      <c r="C24">
        <f>D9</f>
        <v>0.3</v>
      </c>
      <c r="D24">
        <f>E9</f>
        <v>0.2</v>
      </c>
      <c r="E24">
        <v>0</v>
      </c>
      <c r="H24" t="s">
        <v>18</v>
      </c>
      <c r="I24">
        <f>B24+C24+D24</f>
        <v>0.89999999999999991</v>
      </c>
    </row>
    <row r="26" spans="1:9">
      <c r="A26" s="9" t="s">
        <v>16</v>
      </c>
      <c r="B26" s="9"/>
      <c r="C26" s="9"/>
      <c r="D26" s="9"/>
      <c r="E26" s="9"/>
    </row>
    <row r="27" spans="1:9">
      <c r="A27" s="10"/>
      <c r="B27" s="11" t="s">
        <v>5</v>
      </c>
      <c r="C27" s="11" t="s">
        <v>2</v>
      </c>
      <c r="D27" s="11" t="s">
        <v>3</v>
      </c>
      <c r="E27" s="12" t="s">
        <v>17</v>
      </c>
    </row>
    <row r="28" spans="1:9">
      <c r="A28" s="13" t="s">
        <v>5</v>
      </c>
      <c r="B28" s="9">
        <v>0</v>
      </c>
      <c r="C28" s="9"/>
      <c r="D28" s="9"/>
      <c r="E28" s="9"/>
    </row>
    <row r="29" spans="1:9">
      <c r="A29" s="13" t="s">
        <v>2</v>
      </c>
      <c r="B29" s="14">
        <f>(I20-2)*B22-I21-I22</f>
        <v>-1.5</v>
      </c>
      <c r="C29" s="9">
        <v>0</v>
      </c>
      <c r="D29" s="9"/>
      <c r="E29" s="9"/>
    </row>
    <row r="30" spans="1:9" ht="14" thickBot="1">
      <c r="A30" s="13" t="s">
        <v>3</v>
      </c>
      <c r="B30" s="9">
        <f>(I20-2)*B23-I21-I23</f>
        <v>-1.2000000000000002</v>
      </c>
      <c r="C30" s="9">
        <f>(I20-2)*C23-I22-I23</f>
        <v>-1.2999999999999998</v>
      </c>
      <c r="D30" s="9">
        <v>0</v>
      </c>
      <c r="E30" s="9"/>
    </row>
    <row r="31" spans="1:9" ht="14" thickBot="1">
      <c r="A31" s="16" t="s">
        <v>17</v>
      </c>
      <c r="B31" s="9">
        <f>(I20-2)*B24-I21-I24</f>
        <v>-1.3</v>
      </c>
      <c r="C31" s="9">
        <f>(I20-2)*C24-I22-I24</f>
        <v>-1.1999999999999997</v>
      </c>
      <c r="D31" s="15">
        <f>(I20-2)*D24-I23-I24</f>
        <v>-1.5</v>
      </c>
      <c r="E31" s="9">
        <v>0</v>
      </c>
      <c r="H31" t="s">
        <v>23</v>
      </c>
      <c r="I31">
        <f>D24/2+(1/(2*(I20-2)))*(I23-I24)</f>
        <v>0.12500000000000003</v>
      </c>
    </row>
    <row r="32" spans="1:9">
      <c r="H32" t="s">
        <v>24</v>
      </c>
      <c r="I32">
        <f>D24-I31</f>
        <v>7.4999999999999983E-2</v>
      </c>
    </row>
    <row r="34" spans="1:9">
      <c r="A34" s="3"/>
      <c r="B34" s="2" t="s">
        <v>5</v>
      </c>
      <c r="C34" s="2" t="s">
        <v>2</v>
      </c>
      <c r="D34" s="2" t="s">
        <v>25</v>
      </c>
      <c r="H34" t="s">
        <v>4</v>
      </c>
      <c r="I34">
        <v>3</v>
      </c>
    </row>
    <row r="35" spans="1:9">
      <c r="A35" s="4" t="s">
        <v>5</v>
      </c>
      <c r="B35">
        <v>0</v>
      </c>
      <c r="H35" t="s">
        <v>14</v>
      </c>
      <c r="I35">
        <f>B36+B37</f>
        <v>0.64999999999999991</v>
      </c>
    </row>
    <row r="36" spans="1:9">
      <c r="A36" s="4" t="s">
        <v>2</v>
      </c>
      <c r="B36">
        <f>B22</f>
        <v>0.3</v>
      </c>
      <c r="C36">
        <v>0</v>
      </c>
      <c r="H36" t="s">
        <v>10</v>
      </c>
      <c r="I36">
        <f>B36+C37</f>
        <v>0.5</v>
      </c>
    </row>
    <row r="37" spans="1:9">
      <c r="A37" s="7" t="s">
        <v>25</v>
      </c>
      <c r="B37">
        <f>(B23+B24-D24)/2</f>
        <v>0.35</v>
      </c>
      <c r="C37">
        <f>(C23+C24-D24)/2</f>
        <v>0.19999999999999998</v>
      </c>
      <c r="D37">
        <v>0</v>
      </c>
      <c r="H37" t="s">
        <v>26</v>
      </c>
      <c r="I37">
        <f>B37+C37</f>
        <v>0.54999999999999993</v>
      </c>
    </row>
    <row r="39" spans="1:9">
      <c r="A39" s="9" t="s">
        <v>16</v>
      </c>
      <c r="B39" s="9"/>
      <c r="C39" s="9"/>
      <c r="D39" s="9"/>
    </row>
    <row r="40" spans="1:9">
      <c r="A40" s="10"/>
      <c r="B40" s="11" t="s">
        <v>5</v>
      </c>
      <c r="C40" s="11" t="s">
        <v>2</v>
      </c>
      <c r="D40" s="11" t="s">
        <v>25</v>
      </c>
    </row>
    <row r="41" spans="1:9">
      <c r="A41" s="13" t="s">
        <v>5</v>
      </c>
      <c r="B41" s="9">
        <v>0</v>
      </c>
      <c r="C41" s="9"/>
      <c r="D41" s="9"/>
    </row>
    <row r="42" spans="1:9">
      <c r="A42" s="13" t="s">
        <v>2</v>
      </c>
      <c r="B42" s="9">
        <f>(I34-2)*B36-I35-I36</f>
        <v>-0.84999999999999987</v>
      </c>
      <c r="C42" s="9">
        <v>0</v>
      </c>
      <c r="D42" s="9"/>
      <c r="H42" t="s">
        <v>12</v>
      </c>
      <c r="I42">
        <f>B36/2+(1/(2*(I34-2)))*(I35-I36)</f>
        <v>0.22499999999999995</v>
      </c>
    </row>
    <row r="43" spans="1:9">
      <c r="A43" s="16" t="s">
        <v>25</v>
      </c>
      <c r="B43" s="9">
        <f>(I34-2)*B37-I35-I37</f>
        <v>-0.84999999999999987</v>
      </c>
      <c r="C43" s="9">
        <f>(I34-2)*C37-I36-I37</f>
        <v>-0.85</v>
      </c>
      <c r="D43" s="9">
        <v>0</v>
      </c>
      <c r="H43" t="s">
        <v>13</v>
      </c>
      <c r="I43">
        <f>B36-I42</f>
        <v>7.5000000000000039E-2</v>
      </c>
    </row>
    <row r="46" spans="1:9">
      <c r="A46" s="3"/>
      <c r="B46" s="2" t="s">
        <v>15</v>
      </c>
      <c r="C46" s="2" t="s">
        <v>25</v>
      </c>
    </row>
    <row r="47" spans="1:9">
      <c r="A47" s="4" t="s">
        <v>15</v>
      </c>
      <c r="B47">
        <v>0</v>
      </c>
    </row>
    <row r="48" spans="1:9">
      <c r="A48" s="4" t="s">
        <v>25</v>
      </c>
      <c r="B48">
        <f>(B37+C37-B36)/2</f>
        <v>0.12499999999999997</v>
      </c>
      <c r="C48">
        <v>0</v>
      </c>
    </row>
  </sheetData>
  <sheetProtection password="C7F4" sheet="1" objects="1" scenarios="1" selectLockedCells="1"/>
  <dataConsolidate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Institute of Vertebrate Biology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Martinkova</dc:creator>
  <cp:lastModifiedBy>Natalia Martinkova</cp:lastModifiedBy>
  <dcterms:created xsi:type="dcterms:W3CDTF">2011-11-20T12:28:13Z</dcterms:created>
  <dcterms:modified xsi:type="dcterms:W3CDTF">2015-02-27T07:37:39Z</dcterms:modified>
</cp:coreProperties>
</file>